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81FE19C3-863D-4EDB-8828-561E98C4D0F3}"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8" i="1" l="1"/>
  <c r="J58" i="1"/>
  <c r="L54" i="1"/>
  <c r="J54" i="1"/>
  <c r="L50" i="1"/>
  <c r="J50" i="1"/>
  <c r="L46" i="1"/>
  <c r="J46" i="1"/>
  <c r="L42" i="1"/>
  <c r="J42" i="1"/>
  <c r="L38" i="1"/>
  <c r="J38" i="1"/>
  <c r="L34" i="1"/>
  <c r="J34" i="1"/>
  <c r="L30" i="1"/>
  <c r="J30" i="1"/>
  <c r="L26" i="1"/>
  <c r="J26" i="1"/>
  <c r="L22" i="1"/>
  <c r="J22" i="1"/>
  <c r="L18" i="1"/>
  <c r="J18" i="1"/>
  <c r="L14" i="1"/>
  <c r="J14" i="1"/>
  <c r="B14" i="1"/>
  <c r="C62" i="1"/>
  <c r="B18" i="1" l="1"/>
  <c r="L62" i="1"/>
  <c r="B22" i="1" l="1"/>
  <c r="J1" i="4"/>
  <c r="B26" i="1" l="1"/>
  <c r="L1" i="4"/>
  <c r="B30" i="1" l="1"/>
  <c r="L9" i="1"/>
  <c r="B9" i="1"/>
  <c r="B34" i="1" l="1"/>
  <c r="B38" i="1"/>
  <c r="L1" i="1"/>
  <c r="F4" i="1"/>
  <c r="B42" i="1" l="1"/>
  <c r="K9" i="1"/>
  <c r="B46" i="1" l="1"/>
  <c r="B50" i="1"/>
  <c r="B54" i="1" s="1"/>
  <c r="B58" i="1" s="1"/>
  <c r="F5" i="1"/>
  <c r="Q2" i="1"/>
  <c r="K2" i="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<sst xmlns="http://schemas.openxmlformats.org/spreadsheetml/2006/main" count="258" uniqueCount="172">
  <si>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</si>
  <si>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</si>
  <si>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</si>
  <si>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</si>
  <si>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</si>
  <si>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</si>
  <si>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</si>
  <si>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</si>
  <si>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</si>
  <si>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</si>
  <si>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</si>
  <si>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</si>
  <si>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</si>
  <si>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</si>
  <si>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</si>
  <si>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</si>
  <si>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</si>
  <si>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</si>
  <si>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</si>
  <si>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</si>
  <si>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</si>
  <si>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</si>
  <si>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</si>
  <si>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</si>
  <si>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</si>
  <si>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</si>
  <si>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</si>
  <si>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</si>
  <si>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</si>
  <si>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</si>
  <si>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</si>
  <si>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</si>
  <si>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</si>
  <si>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</si>
  <si>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</si>
  <si>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</si>
  <si>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</si>
  <si>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</si>
  <si>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</si>
  <si>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</si>
  <si>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</si>
  <si>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</si>
  <si>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</si>
  <si>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</si>
  <si>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</si>
  <si>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</si>
  <si>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</si>
  <si>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</si>
  <si>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</si>
  <si>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</si>
  <si>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</si>
  <si>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</si>
  <si>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</si>
  <si>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</si>
  <si>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</si>
  <si>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</si>
  <si>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</si>
  <si>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</si>
  <si>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</si>
  <si>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</si>
  <si>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</si>
  <si>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</si>
  <si>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</si>
  <si>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</si>
  <si>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</si>
  <si>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</si>
  <si>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</si>
  <si>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</si>
  <si>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</si>
  <si>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</si>
  <si>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</si>
  <si>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</si>
  <si>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</si>
  <si>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</si>
  <si>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</si>
  <si>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</si>
  <si>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</si>
  <si>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</si>
  <si>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</si>
  <si>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</si>
  <si>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</si>
  <si>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</si>
  <si>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</si>
  <si>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</si>
  <si>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</si>
  <si>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</si>
  <si>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</si>
  <si>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</si>
  <si>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</si>
  <si>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</si>
  <si>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</si>
  <si>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</si>
  <si>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</si>
  <si>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</si>
  <si>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</si>
  <si>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</si>
  <si>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</si>
  <si>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</si>
  <si>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</si>
  <si>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</si>
  <si>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</si>
  <si>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</si>
  <si>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</si>
  <si>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</si>
  <si>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</si>
  <si>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</si>
  <si>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</si>
  <si>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</si>
  <si>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</si>
  <si>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</si>
  <si>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</si>
  <si>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</si>
  <si>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</si>
  <si>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</si>
  <si>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</si>
  <si>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</si>
  <si>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</si>
  <si>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</si>
  <si>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</si>
  <si>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</si>
  <si>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</si>
  <si>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</si>
  <si>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</si>
  <si>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</si>
  <si>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</si>
  <si>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</si>
  <si>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</si>
  <si>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</si>
  <si>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</si>
  <si>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Kód dílu</t>
  </si>
  <si>
    <t>výkaz výměr</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</si>
  <si>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</si>
  <si>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</si>
  <si>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</si>
  <si>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</si>
  <si>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</si>
  <si>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</si>
  <si>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</si>
  <si>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</si>
  <si>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Úprava zabezpečovacího zařízení</t>
  </si>
  <si>
    <t>Ing. David Zrůst</t>
  </si>
  <si>
    <t>Definitivní zabezpečovací zařízení</t>
  </si>
  <si>
    <t>75C228</t>
  </si>
  <si>
    <t>OTSKP_ŽS18</t>
  </si>
  <si>
    <t>Výkolejka se zámkem - demontáž</t>
  </si>
  <si>
    <t>kus</t>
  </si>
  <si>
    <t>Součet</t>
  </si>
  <si>
    <t>75C418</t>
  </si>
  <si>
    <t>75C358</t>
  </si>
  <si>
    <t>75C4A8</t>
  </si>
  <si>
    <t>17411</t>
  </si>
  <si>
    <t>702312</t>
  </si>
  <si>
    <t>75A131</t>
  </si>
  <si>
    <t>75A141</t>
  </si>
  <si>
    <t>75A217</t>
  </si>
  <si>
    <t>75A227</t>
  </si>
  <si>
    <t>75B569</t>
  </si>
  <si>
    <t>Zámek výměnový nebo odtlačný (jednoduchý, kontrolní) - demontáž</t>
  </si>
  <si>
    <t>m3</t>
  </si>
  <si>
    <t>kmpár</t>
  </si>
  <si>
    <t>Pomocné stavědlo - demontáž</t>
  </si>
  <si>
    <t>Zámek elektromagnetický vnitřní - demontáž</t>
  </si>
  <si>
    <t>13273A</t>
  </si>
  <si>
    <t>Hloubení rýh šíř do 2m paž i nepaž tř. I - bez dopravy</t>
  </si>
  <si>
    <t>Zásyp jam a rýh zeminou se zhutněním</t>
  </si>
  <si>
    <t>Zakrytí kabelů výstražnou fólii šířky přes 20 do 40 cm</t>
  </si>
  <si>
    <t>Kabel metalický dvouplášťový do 12 párů - dodávka</t>
  </si>
  <si>
    <t>Kabel metalický dvouplášťový přes 12 párů - dodávka</t>
  </si>
  <si>
    <t>Zatažení a spojkování kabelů do 12 párů - montáž</t>
  </si>
  <si>
    <t>Zatažení a spojkování kabelů přes 12 párů - montáž</t>
  </si>
  <si>
    <t>Úprava reléových, napájecích nebo kabelových stojanů nebo skříní</t>
  </si>
  <si>
    <t>SO 370.1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</si>
</sst>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Kč&quot;;\-#,##0.00\ &quot;Kč&quot;"/>
    <numFmt numFmtId="44" formatCode="_-* #,##0.00\ &quot;Kč&quot;_-;\-* #,##0.00\ &quot;Kč&quot;_-;_-* &quot;-&quot;??\ &quot;Kč&quot;_-;_-@_-"/>
    <numFmt numFmtId="43" formatCode="_-* #,##0.00\ _K_č_-;\-* #,##0.00\ _K_č_-;_-* &quot;-&quot;??\ _K_č_-;_-@_-"/>
    <numFmt numFmtId="164" formatCode="m\/yyyy"/>
    <numFmt numFmtId="165" formatCode="#,##0.000"/>
    <numFmt numFmtId="166" formatCode="#,##0.0000"/>
    <numFmt numFmtId="167" formatCode="0.00000"/>
    <numFmt numFmtId="168" formatCode="#,##0.00_ ;\-#,##0.00\ "/>
  </numFmts>
  <fonts count="6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11"/>
      <color theme="1"/>
      <name val="Calibri"/>
      <family val="2"/>
      <charset val="238"/>
      <scheme val="minor"/>
    </font>
    <font>
      <sz val="10"/>
      <name val="Arial"/>
      <charset val="238"/>
    </font>
    <font>
      <sz val="10"/>
      <color indexed="8"/>
      <name val="Arial"/>
      <family val="2"/>
    </font>
    <font>
      <u/>
      <sz val="6.6"/>
      <color indexed="12"/>
      <name val="Calibri"/>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67">
    <xf numFmtId="0" fontId="0" fillId="0" borderId="0"/>
    <xf numFmtId="0" fontId="4" fillId="0" borderId="0">
      <alignment vertical="center"/>
    </xf>
    <xf numFmtId="0" fontId="6" fillId="0" borderId="0">
      <alignment vertical="center"/>
    </xf>
    <xf numFmtId="0" fontId="4" fillId="0" borderId="0"/>
    <xf numFmtId="0" fontId="52" fillId="0" borderId="0"/>
    <xf numFmtId="0" fontId="58"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60" fillId="0" borderId="0" applyNumberFormat="0" applyFill="0" applyBorder="0" applyAlignment="0" applyProtection="0">
      <alignment vertical="top"/>
      <protection locked="0"/>
    </xf>
    <xf numFmtId="44" fontId="4" fillId="0" borderId="0" applyFont="0" applyFill="0" applyBorder="0" applyAlignment="0" applyProtection="0"/>
    <xf numFmtId="0" fontId="57" fillId="0" borderId="0"/>
    <xf numFmtId="0" fontId="53" fillId="0" borderId="0"/>
    <xf numFmtId="0" fontId="4" fillId="0" borderId="0"/>
    <xf numFmtId="0" fontId="57" fillId="0" borderId="0"/>
    <xf numFmtId="0" fontId="57" fillId="0" borderId="0"/>
    <xf numFmtId="0" fontId="4" fillId="0" borderId="0"/>
    <xf numFmtId="0" fontId="4"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xf numFmtId="0" fontId="53" fillId="0" borderId="0"/>
    <xf numFmtId="0" fontId="4" fillId="0" borderId="0">
      <alignment vertical="top"/>
    </xf>
    <xf numFmtId="0" fontId="4" fillId="0" borderId="0">
      <alignment vertical="top"/>
    </xf>
    <xf numFmtId="0" fontId="4" fillId="0" borderId="0">
      <alignment vertical="top"/>
    </xf>
    <xf numFmtId="0" fontId="59" fillId="0" borderId="0"/>
    <xf numFmtId="0" fontId="4" fillId="0" borderId="0">
      <alignment vertical="top"/>
    </xf>
    <xf numFmtId="0" fontId="4" fillId="0" borderId="0">
      <alignment vertical="top"/>
    </xf>
    <xf numFmtId="0" fontId="59"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57" fillId="0" borderId="0"/>
    <xf numFmtId="0" fontId="4" fillId="0" borderId="0"/>
    <xf numFmtId="0" fontId="57" fillId="0" borderId="0"/>
    <xf numFmtId="0" fontId="4" fillId="0" borderId="0"/>
    <xf numFmtId="0" fontId="57" fillId="0" borderId="0"/>
    <xf numFmtId="0" fontId="4" fillId="0" borderId="0"/>
    <xf numFmtId="0" fontId="57" fillId="0" borderId="0"/>
    <xf numFmtId="0" fontId="57" fillId="0" borderId="0"/>
    <xf numFmtId="0" fontId="53" fillId="0" borderId="0"/>
    <xf numFmtId="0" fontId="57" fillId="0" borderId="0"/>
    <xf numFmtId="0" fontId="53" fillId="0" borderId="0"/>
    <xf numFmtId="0" fontId="57" fillId="0" borderId="0"/>
    <xf numFmtId="0" fontId="53" fillId="0" borderId="0"/>
  </cellStyleXfs>
  <cellXfs count="16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67">
    <cellStyle name="čárky 2" xfId="6" xr:uid="{00000000-0005-0000-0000-000000000000}"/>
    <cellStyle name="čárky 2 10" xfId="7" xr:uid="{00000000-0005-0000-0000-000001000000}"/>
    <cellStyle name="čárky 2 11" xfId="8" xr:uid="{00000000-0005-0000-0000-000002000000}"/>
    <cellStyle name="čárky 2 2" xfId="9" xr:uid="{00000000-0005-0000-0000-000003000000}"/>
    <cellStyle name="čárky 2 3" xfId="10" xr:uid="{00000000-0005-0000-0000-000004000000}"/>
    <cellStyle name="čárky 2 4" xfId="11" xr:uid="{00000000-0005-0000-0000-000005000000}"/>
    <cellStyle name="čárky 2 5" xfId="12" xr:uid="{00000000-0005-0000-0000-000006000000}"/>
    <cellStyle name="čárky 2 6" xfId="13" xr:uid="{00000000-0005-0000-0000-000007000000}"/>
    <cellStyle name="čárky 2 7" xfId="14" xr:uid="{00000000-0005-0000-0000-000008000000}"/>
    <cellStyle name="čárky 2 8" xfId="15" xr:uid="{00000000-0005-0000-0000-000009000000}"/>
    <cellStyle name="čárky 2 9" xfId="16" xr:uid="{00000000-0005-0000-0000-00000A000000}"/>
    <cellStyle name="Hypertextový odkaz 2" xfId="17" xr:uid="{00000000-0005-0000-0000-00000B000000}"/>
    <cellStyle name="Měna 2" xfId="18" xr:uid="{00000000-0005-0000-0000-00000C000000}"/>
    <cellStyle name="Normální" xfId="0" builtinId="0"/>
    <cellStyle name="Normální 10" xfId="19" xr:uid="{00000000-0005-0000-0000-00000E000000}"/>
    <cellStyle name="Normální 10 2" xfId="20" xr:uid="{00000000-0005-0000-0000-00000F000000}"/>
    <cellStyle name="Normální 11" xfId="21" xr:uid="{00000000-0005-0000-0000-000010000000}"/>
    <cellStyle name="Normální 11 2" xfId="22" xr:uid="{00000000-0005-0000-0000-000011000000}"/>
    <cellStyle name="Normální 12" xfId="23" xr:uid="{00000000-0005-0000-0000-000012000000}"/>
    <cellStyle name="Normální 13" xfId="24" xr:uid="{00000000-0005-0000-0000-000013000000}"/>
    <cellStyle name="Normální 14" xfId="5" xr:uid="{00000000-0005-0000-0000-000014000000}"/>
    <cellStyle name="Normální 2" xfId="1" xr:uid="{00000000-0005-0000-0000-000015000000}"/>
    <cellStyle name="normální 2 2" xfId="26" xr:uid="{00000000-0005-0000-0000-000016000000}"/>
    <cellStyle name="normální 2 2 10" xfId="27" xr:uid="{00000000-0005-0000-0000-000017000000}"/>
    <cellStyle name="normální 2 2 11" xfId="28" xr:uid="{00000000-0005-0000-0000-000018000000}"/>
    <cellStyle name="normální 2 2 2" xfId="29" xr:uid="{00000000-0005-0000-0000-000019000000}"/>
    <cellStyle name="normální 2 2 3" xfId="30" xr:uid="{00000000-0005-0000-0000-00001A000000}"/>
    <cellStyle name="normální 2 2 4" xfId="31" xr:uid="{00000000-0005-0000-0000-00001B000000}"/>
    <cellStyle name="normální 2 2 5" xfId="32" xr:uid="{00000000-0005-0000-0000-00001C000000}"/>
    <cellStyle name="normální 2 2 6" xfId="33" xr:uid="{00000000-0005-0000-0000-00001D000000}"/>
    <cellStyle name="normální 2 2 7" xfId="34" xr:uid="{00000000-0005-0000-0000-00001E000000}"/>
    <cellStyle name="normální 2 2 8" xfId="35" xr:uid="{00000000-0005-0000-0000-00001F000000}"/>
    <cellStyle name="normální 2 2 9" xfId="36" xr:uid="{00000000-0005-0000-0000-000020000000}"/>
    <cellStyle name="normální 2 3" xfId="37" xr:uid="{00000000-0005-0000-0000-000021000000}"/>
    <cellStyle name="normální 2 4" xfId="38" xr:uid="{00000000-0005-0000-0000-000022000000}"/>
    <cellStyle name="Normální 2 5" xfId="25" xr:uid="{00000000-0005-0000-0000-000023000000}"/>
    <cellStyle name="Normální 3" xfId="2" xr:uid="{00000000-0005-0000-0000-000024000000}"/>
    <cellStyle name="normální 3 10" xfId="40" xr:uid="{00000000-0005-0000-0000-000025000000}"/>
    <cellStyle name="normální 3 11" xfId="41" xr:uid="{00000000-0005-0000-0000-000026000000}"/>
    <cellStyle name="normální 3 12" xfId="42" xr:uid="{00000000-0005-0000-0000-000027000000}"/>
    <cellStyle name="normální 3 13" xfId="43" xr:uid="{00000000-0005-0000-0000-000028000000}"/>
    <cellStyle name="normální 3 14" xfId="44" xr:uid="{00000000-0005-0000-0000-000029000000}"/>
    <cellStyle name="normální 3 15" xfId="45" xr:uid="{00000000-0005-0000-0000-00002A000000}"/>
    <cellStyle name="normální 3 16" xfId="39" xr:uid="{00000000-0005-0000-0000-00002B000000}"/>
    <cellStyle name="normální 3 2" xfId="46" xr:uid="{00000000-0005-0000-0000-00002C000000}"/>
    <cellStyle name="normální 3 3" xfId="47" xr:uid="{00000000-0005-0000-0000-00002D000000}"/>
    <cellStyle name="normální 3 4" xfId="48" xr:uid="{00000000-0005-0000-0000-00002E000000}"/>
    <cellStyle name="normální 3 5" xfId="49" xr:uid="{00000000-0005-0000-0000-00002F000000}"/>
    <cellStyle name="normální 3 6" xfId="50" xr:uid="{00000000-0005-0000-0000-000030000000}"/>
    <cellStyle name="normální 3 7" xfId="51" xr:uid="{00000000-0005-0000-0000-000031000000}"/>
    <cellStyle name="normální 3 8" xfId="52" xr:uid="{00000000-0005-0000-0000-000032000000}"/>
    <cellStyle name="normální 3 9" xfId="53" xr:uid="{00000000-0005-0000-0000-000033000000}"/>
    <cellStyle name="Normální 4" xfId="54" xr:uid="{00000000-0005-0000-0000-000034000000}"/>
    <cellStyle name="Normální 4 2" xfId="55" xr:uid="{00000000-0005-0000-0000-000035000000}"/>
    <cellStyle name="Normální 5" xfId="56" xr:uid="{00000000-0005-0000-0000-000036000000}"/>
    <cellStyle name="Normální 5 2" xfId="57" xr:uid="{00000000-0005-0000-0000-000037000000}"/>
    <cellStyle name="Normální 5 3" xfId="58" xr:uid="{00000000-0005-0000-0000-000038000000}"/>
    <cellStyle name="normální 5 4" xfId="59" xr:uid="{00000000-0005-0000-0000-000039000000}"/>
    <cellStyle name="Normální 6" xfId="60" xr:uid="{00000000-0005-0000-0000-00003A000000}"/>
    <cellStyle name="Normální 7" xfId="61" xr:uid="{00000000-0005-0000-0000-00003B000000}"/>
    <cellStyle name="Normální 7 2" xfId="62" xr:uid="{00000000-0005-0000-0000-00003C000000}"/>
    <cellStyle name="Normální 8" xfId="63" xr:uid="{00000000-0005-0000-0000-00003D000000}"/>
    <cellStyle name="Normální 8 2" xfId="64" xr:uid="{00000000-0005-0000-0000-00003E000000}"/>
    <cellStyle name="Normální 9" xfId="65" xr:uid="{00000000-0005-0000-0000-00003F000000}"/>
    <cellStyle name="Normální 9 2" xfId="66" xr:uid="{00000000-0005-0000-0000-000040000000}"/>
    <cellStyle name="normální_POL.XLS" xfId="4" xr:uid="{00000000-0005-0000-0000-000041000000}"/>
    <cellStyle name="normální_SOxxxxxx" xfId="3" xr:uid="{00000000-0005-0000-0000-000042000000}"/>
  </cellStyles>
  <dxfs count="18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62"/>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J69" sqref="J69"/>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33" t="s">
        <v>135</v>
      </c>
      <c r="C1" s="134"/>
      <c r="D1" s="74"/>
      <c r="E1" s="74"/>
      <c r="F1" s="76" t="s">
        <v>81</v>
      </c>
      <c r="G1" s="74"/>
      <c r="H1" s="75"/>
      <c r="I1" s="41"/>
      <c r="J1" s="42"/>
      <c r="K1" s="42"/>
      <c r="L1" s="43" t="str">
        <f>D3</f>
        <v>SO 370.1</v>
      </c>
      <c r="M1" s="91" t="s">
        <v>119</v>
      </c>
      <c r="N1" s="92">
        <v>1</v>
      </c>
      <c r="O1" s="93">
        <f>K2/N1</f>
        <v>0</v>
      </c>
      <c r="P1" s="94"/>
      <c r="Q1" s="95" t="s">
        <v>123</v>
      </c>
      <c r="R1" s="95"/>
    </row>
    <row r="2" spans="1:19" s="13" customFormat="1" ht="57" customHeight="1" thickTop="1" thickBot="1" x14ac:dyDescent="0.4">
      <c r="B2" s="129" t="s">
        <v>9</v>
      </c>
      <c r="C2" s="130"/>
      <c r="D2" s="45"/>
      <c r="E2" s="46"/>
      <c r="F2" s="88" t="s">
        <v>136</v>
      </c>
      <c r="G2" s="44"/>
      <c r="H2" s="73"/>
      <c r="I2" s="131" t="s">
        <v>24</v>
      </c>
      <c r="J2" s="132"/>
      <c r="K2" s="135">
        <f>SUMIFS(L:L,B:B,"SOUČET")</f>
        <v>0</v>
      </c>
      <c r="L2" s="136"/>
      <c r="M2" s="96" t="s">
        <v>120</v>
      </c>
      <c r="N2" s="97" t="s">
        <v>121</v>
      </c>
      <c r="O2" s="98" t="s">
        <v>122</v>
      </c>
      <c r="Q2" s="99">
        <f>SUMIFS(L:L,A:A,"P")</f>
        <v>0</v>
      </c>
      <c r="R2" s="99"/>
      <c r="S2" s="94"/>
    </row>
    <row r="3" spans="1:19" s="13" customFormat="1" ht="42.75" customHeight="1" thickTop="1" thickBot="1" x14ac:dyDescent="0.4">
      <c r="B3" s="28" t="s">
        <v>30</v>
      </c>
      <c r="C3" s="29"/>
      <c r="D3" s="164" t="s">
        <v>171</v>
      </c>
      <c r="E3" s="164"/>
      <c r="F3" s="113" t="s">
        <v>139</v>
      </c>
      <c r="G3" s="47"/>
      <c r="H3" s="48"/>
      <c r="I3" s="56"/>
      <c r="J3" s="55"/>
      <c r="K3" s="153"/>
      <c r="L3" s="154"/>
      <c r="Q3" s="100">
        <f>$K$2-Q2</f>
        <v>0</v>
      </c>
      <c r="R3" s="100"/>
      <c r="S3" s="94" t="s">
        <v>125</v>
      </c>
    </row>
    <row r="4" spans="1:19" s="13" customFormat="1" ht="18" customHeight="1" thickTop="1" x14ac:dyDescent="0.35">
      <c r="B4" s="139" t="s">
        <v>18</v>
      </c>
      <c r="C4" s="140"/>
      <c r="D4" s="141"/>
      <c r="E4" s="67" t="s">
        <v>67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Ukolejnění kovových konstrukcí</v>
      </c>
      <c r="G4" s="38"/>
      <c r="H4" s="39"/>
      <c r="I4" s="151" t="s">
        <v>26</v>
      </c>
      <c r="J4" s="152"/>
      <c r="K4" s="65"/>
      <c r="L4" s="66"/>
      <c r="Q4" s="13" t="s">
        <v>126</v>
      </c>
    </row>
    <row r="5" spans="1:19" s="13" customFormat="1" ht="18" customHeight="1" x14ac:dyDescent="0.35">
      <c r="B5" s="11" t="s">
        <v>25</v>
      </c>
      <c r="C5" s="10"/>
      <c r="D5" s="10"/>
      <c r="E5" s="67" t="s">
        <v>99</v>
      </c>
      <c r="F5" s="143" t="str">
        <f>IF((E5="Stádium 2"),"  Dokumentace pro územní řízení - DUR",(IF((E5="Stádium 3"),"  Projektová dokumentace (DOS/DSP)","")))</f>
        <v xml:space="preserve">  Projektová dokumentace (DOS/DSP)</v>
      </c>
      <c r="G5" s="143"/>
      <c r="H5" s="144"/>
      <c r="I5" s="142" t="s">
        <v>100</v>
      </c>
      <c r="J5" s="141"/>
      <c r="K5" s="64" t="s">
        <v>138</v>
      </c>
      <c r="L5" s="49"/>
    </row>
    <row r="6" spans="1:19" s="13" customFormat="1" ht="18" customHeight="1" x14ac:dyDescent="0.3">
      <c r="B6" s="11" t="s">
        <v>17</v>
      </c>
      <c r="C6" s="10"/>
      <c r="D6" s="10"/>
      <c r="E6" s="64" t="s">
        <v>97</v>
      </c>
      <c r="F6" s="155"/>
      <c r="G6" s="155"/>
      <c r="H6" s="156"/>
      <c r="I6" s="142" t="s">
        <v>20</v>
      </c>
      <c r="J6" s="141"/>
      <c r="K6" s="64" t="s">
        <v>137</v>
      </c>
      <c r="L6" s="49"/>
      <c r="O6" s="53"/>
    </row>
    <row r="7" spans="1:19" s="13" customFormat="1" ht="18" customHeight="1" x14ac:dyDescent="0.25">
      <c r="B7" s="145" t="s">
        <v>21</v>
      </c>
      <c r="C7" s="128"/>
      <c r="D7" s="128"/>
      <c r="E7" s="68">
        <v>43586</v>
      </c>
      <c r="F7" s="157" t="s">
        <v>16</v>
      </c>
      <c r="G7" s="158"/>
      <c r="H7" s="159"/>
      <c r="I7" s="150" t="s">
        <v>23</v>
      </c>
      <c r="J7" s="140"/>
      <c r="K7" s="63">
        <v>2018</v>
      </c>
      <c r="L7" s="50"/>
      <c r="O7" s="54"/>
    </row>
    <row r="8" spans="1:19" s="13" customFormat="1" ht="19.5" customHeight="1" thickBot="1" x14ac:dyDescent="0.4">
      <c r="B8" s="160" t="s">
        <v>22</v>
      </c>
      <c r="C8" s="161"/>
      <c r="D8" s="161"/>
      <c r="E8" s="69">
        <v>44180</v>
      </c>
      <c r="F8" s="58" t="s">
        <v>98</v>
      </c>
      <c r="G8" s="162" t="s">
        <v>140</v>
      </c>
      <c r="H8" s="163"/>
      <c r="I8" s="127" t="s">
        <v>15</v>
      </c>
      <c r="J8" s="128"/>
      <c r="K8" s="114">
        <v>43490</v>
      </c>
      <c r="L8" s="51"/>
    </row>
    <row r="9" spans="1:19" s="13" customFormat="1" ht="9.75" customHeight="1" x14ac:dyDescent="0.35">
      <c r="B9" s="148" t="str">
        <f>F2</f>
        <v>Modernizace TNS Týniště nad Orlicí (Voklik)</v>
      </c>
      <c r="C9" s="149"/>
      <c r="D9" s="149"/>
      <c r="E9" s="149"/>
      <c r="F9" s="149"/>
      <c r="G9" s="149"/>
      <c r="H9" s="149"/>
      <c r="I9" s="149"/>
      <c r="J9" s="149"/>
      <c r="K9" s="19" t="str">
        <f>$I$5</f>
        <v>ISPROFOND:</v>
      </c>
      <c r="L9" s="52" t="str">
        <f>K5</f>
        <v>5523720005</v>
      </c>
    </row>
    <row r="10" spans="1:19" s="13" customFormat="1" ht="15" customHeight="1" x14ac:dyDescent="0.35">
      <c r="B10" s="146" t="s">
        <v>10</v>
      </c>
      <c r="C10" s="125" t="s">
        <v>0</v>
      </c>
      <c r="D10" s="125" t="s">
        <v>1</v>
      </c>
      <c r="E10" s="125" t="s">
        <v>11</v>
      </c>
      <c r="F10" s="123" t="s">
        <v>27</v>
      </c>
      <c r="G10" s="123" t="s">
        <v>2</v>
      </c>
      <c r="H10" s="123" t="s">
        <v>3</v>
      </c>
      <c r="I10" s="125" t="s">
        <v>12</v>
      </c>
      <c r="J10" s="125" t="s">
        <v>13</v>
      </c>
      <c r="K10" s="137" t="s">
        <v>89</v>
      </c>
      <c r="L10" s="138"/>
    </row>
    <row r="11" spans="1:19" s="13" customFormat="1" ht="15" customHeight="1" x14ac:dyDescent="0.35">
      <c r="B11" s="146"/>
      <c r="C11" s="125"/>
      <c r="D11" s="125"/>
      <c r="E11" s="125"/>
      <c r="F11" s="123"/>
      <c r="G11" s="123"/>
      <c r="H11" s="123"/>
      <c r="I11" s="125"/>
      <c r="J11" s="125"/>
      <c r="K11" s="137"/>
      <c r="L11" s="138"/>
    </row>
    <row r="12" spans="1:19" s="13" customFormat="1" ht="12.75" customHeight="1" thickBot="1" x14ac:dyDescent="0.4">
      <c r="B12" s="147"/>
      <c r="C12" s="126"/>
      <c r="D12" s="126"/>
      <c r="E12" s="126"/>
      <c r="F12" s="124"/>
      <c r="G12" s="124"/>
      <c r="H12" s="124"/>
      <c r="I12" s="126"/>
      <c r="J12" s="126"/>
      <c r="K12" s="20" t="s">
        <v>14</v>
      </c>
      <c r="L12" s="21" t="s">
        <v>4</v>
      </c>
    </row>
    <row r="13" spans="1:19" s="1" customFormat="1" ht="13.5" thickBot="1" x14ac:dyDescent="0.4">
      <c r="A13" s="71" t="s">
        <v>29</v>
      </c>
      <c r="B13" s="104" t="s">
        <v>19</v>
      </c>
      <c r="C13" s="105" t="s">
        <v>129</v>
      </c>
      <c r="D13" s="106"/>
      <c r="E13" s="106"/>
      <c r="F13" s="105" t="s">
        <v>141</v>
      </c>
      <c r="G13" s="107"/>
      <c r="H13" s="107"/>
      <c r="I13" s="107"/>
      <c r="J13" s="108"/>
      <c r="K13" s="107"/>
      <c r="L13" s="109"/>
    </row>
    <row r="14" spans="1:19" s="103" customFormat="1" ht="11" thickBot="1" x14ac:dyDescent="0.4">
      <c r="A14" s="72" t="s">
        <v>6</v>
      </c>
      <c r="B14" s="78">
        <f>1+MAX($B$13:B13)</f>
        <v>1</v>
      </c>
      <c r="C14" s="59" t="s">
        <v>142</v>
      </c>
      <c r="D14" s="79"/>
      <c r="E14" s="59" t="s">
        <v>143</v>
      </c>
      <c r="F14" s="110" t="s">
        <v>144</v>
      </c>
      <c r="G14" s="59" t="s">
        <v>145</v>
      </c>
      <c r="H14" s="60">
        <v>1</v>
      </c>
      <c r="I14" s="83"/>
      <c r="J14" s="61" t="str">
        <f>IF(ISNUMBER(I14),ROUND(H14*I14,3),"")</f>
        <v/>
      </c>
      <c r="K14" s="62"/>
      <c r="L14" s="77">
        <f>ROUND(H14*K14,2)</f>
        <v>0</v>
      </c>
    </row>
    <row r="15" spans="1:19" s="103" customFormat="1" x14ac:dyDescent="0.35">
      <c r="A15" s="72" t="s">
        <v>5</v>
      </c>
      <c r="B15" s="15"/>
      <c r="C15" s="12"/>
      <c r="D15" s="12"/>
      <c r="E15" s="12"/>
      <c r="F15" s="81"/>
      <c r="G15" s="6"/>
      <c r="H15" s="6"/>
      <c r="I15" s="6"/>
      <c r="J15" s="6"/>
      <c r="K15" s="101"/>
      <c r="L15" s="16"/>
    </row>
    <row r="16" spans="1:19" s="103" customFormat="1" x14ac:dyDescent="0.35">
      <c r="A16" s="72" t="s">
        <v>7</v>
      </c>
      <c r="B16" s="15"/>
      <c r="C16" s="12"/>
      <c r="D16" s="12"/>
      <c r="E16" s="12"/>
      <c r="F16" s="111" t="s">
        <v>130</v>
      </c>
      <c r="G16" s="6"/>
      <c r="H16" s="6"/>
      <c r="I16" s="6"/>
      <c r="J16" s="6"/>
      <c r="K16" s="101"/>
      <c r="L16" s="16"/>
    </row>
    <row r="17" spans="1:12" s="103" customFormat="1" ht="10.5" thickBot="1" x14ac:dyDescent="0.4">
      <c r="A17" s="72" t="s">
        <v>8</v>
      </c>
      <c r="B17" s="17"/>
      <c r="C17" s="14"/>
      <c r="D17" s="14"/>
      <c r="E17" s="14"/>
      <c r="F17" s="112" t="s">
        <v>132</v>
      </c>
      <c r="G17" s="7"/>
      <c r="H17" s="7"/>
      <c r="I17" s="7"/>
      <c r="J17" s="7"/>
      <c r="K17" s="102"/>
      <c r="L17" s="18"/>
    </row>
    <row r="18" spans="1:12" s="103" customFormat="1" ht="11" thickBot="1" x14ac:dyDescent="0.4">
      <c r="A18" s="72" t="s">
        <v>6</v>
      </c>
      <c r="B18" s="78">
        <f>1+MAX($B$13:B17)</f>
        <v>2</v>
      </c>
      <c r="C18" s="59" t="s">
        <v>147</v>
      </c>
      <c r="D18" s="79"/>
      <c r="E18" s="59" t="s">
        <v>143</v>
      </c>
      <c r="F18" s="80" t="s">
        <v>157</v>
      </c>
      <c r="G18" s="59" t="s">
        <v>145</v>
      </c>
      <c r="H18" s="60">
        <v>3</v>
      </c>
      <c r="I18" s="83"/>
      <c r="J18" s="60" t="str">
        <f>IF(ISNUMBER(I18),ROUND(H18*I18,3),"")</f>
        <v/>
      </c>
      <c r="K18" s="62"/>
      <c r="L18" s="77">
        <f>ROUND(H18*K18,2)</f>
        <v>0</v>
      </c>
    </row>
    <row r="19" spans="1:12" s="103" customFormat="1" x14ac:dyDescent="0.35">
      <c r="A19" s="72" t="s">
        <v>5</v>
      </c>
      <c r="B19" s="15"/>
      <c r="C19" s="12"/>
      <c r="D19" s="12"/>
      <c r="E19" s="12"/>
      <c r="F19" s="81"/>
      <c r="G19" s="6"/>
      <c r="H19" s="6"/>
      <c r="I19" s="6"/>
      <c r="J19" s="6"/>
      <c r="K19" s="6"/>
      <c r="L19" s="16"/>
    </row>
    <row r="20" spans="1:12" s="103" customFormat="1" x14ac:dyDescent="0.35">
      <c r="A20" s="72" t="s">
        <v>7</v>
      </c>
      <c r="B20" s="15"/>
      <c r="C20" s="12"/>
      <c r="D20" s="12"/>
      <c r="E20" s="12"/>
      <c r="F20" s="82"/>
      <c r="G20" s="6"/>
      <c r="H20" s="6"/>
      <c r="I20" s="6"/>
      <c r="J20" s="6"/>
      <c r="K20" s="6"/>
      <c r="L20" s="16"/>
    </row>
    <row r="21" spans="1:12" s="103" customFormat="1" ht="10.5" thickBot="1" x14ac:dyDescent="0.4">
      <c r="A21" s="72" t="s">
        <v>8</v>
      </c>
      <c r="B21" s="17"/>
      <c r="C21" s="14"/>
      <c r="D21" s="14"/>
      <c r="E21" s="14"/>
      <c r="F21" s="112" t="s">
        <v>132</v>
      </c>
      <c r="G21" s="7"/>
      <c r="H21" s="7"/>
      <c r="I21" s="7"/>
      <c r="J21" s="7"/>
      <c r="K21" s="7"/>
      <c r="L21" s="18"/>
    </row>
    <row r="22" spans="1:12" s="103" customFormat="1" ht="11" thickBot="1" x14ac:dyDescent="0.4">
      <c r="A22" s="72" t="s">
        <v>6</v>
      </c>
      <c r="B22" s="78">
        <f>1+MAX($B$13:B21)</f>
        <v>3</v>
      </c>
      <c r="C22" s="59" t="s">
        <v>148</v>
      </c>
      <c r="D22" s="79"/>
      <c r="E22" s="59" t="s">
        <v>143</v>
      </c>
      <c r="F22" s="80" t="s">
        <v>160</v>
      </c>
      <c r="G22" s="59" t="s">
        <v>145</v>
      </c>
      <c r="H22" s="60">
        <v>1</v>
      </c>
      <c r="I22" s="83"/>
      <c r="J22" s="60" t="str">
        <f>IF(ISNUMBER(I22),ROUND(H22*I22,3),"")</f>
        <v/>
      </c>
      <c r="K22" s="62"/>
      <c r="L22" s="77">
        <f>ROUND(H22*K22,2)</f>
        <v>0</v>
      </c>
    </row>
    <row r="23" spans="1:12" s="103" customFormat="1" x14ac:dyDescent="0.35">
      <c r="A23" s="72" t="s">
        <v>5</v>
      </c>
      <c r="B23" s="15"/>
      <c r="C23" s="12"/>
      <c r="D23" s="12"/>
      <c r="E23" s="12"/>
      <c r="F23" s="81"/>
      <c r="G23" s="6"/>
      <c r="H23" s="6"/>
      <c r="I23" s="6"/>
      <c r="J23" s="6"/>
      <c r="K23" s="6"/>
      <c r="L23" s="16"/>
    </row>
    <row r="24" spans="1:12" s="103" customFormat="1" x14ac:dyDescent="0.35">
      <c r="A24" s="72" t="s">
        <v>7</v>
      </c>
      <c r="B24" s="15"/>
      <c r="C24" s="12"/>
      <c r="D24" s="12"/>
      <c r="E24" s="12"/>
      <c r="F24" s="82"/>
      <c r="G24" s="6"/>
      <c r="H24" s="6"/>
      <c r="I24" s="6"/>
      <c r="J24" s="6"/>
      <c r="K24" s="6"/>
      <c r="L24" s="16"/>
    </row>
    <row r="25" spans="1:12" s="103" customFormat="1" ht="10.5" thickBot="1" x14ac:dyDescent="0.4">
      <c r="A25" s="72" t="s">
        <v>8</v>
      </c>
      <c r="B25" s="17"/>
      <c r="C25" s="14"/>
      <c r="D25" s="14"/>
      <c r="E25" s="14"/>
      <c r="F25" s="112" t="s">
        <v>132</v>
      </c>
      <c r="G25" s="7"/>
      <c r="H25" s="7"/>
      <c r="I25" s="7"/>
      <c r="J25" s="7"/>
      <c r="K25" s="7"/>
      <c r="L25" s="18"/>
    </row>
    <row r="26" spans="1:12" s="103" customFormat="1" ht="11" thickBot="1" x14ac:dyDescent="0.4">
      <c r="A26" s="72" t="s">
        <v>6</v>
      </c>
      <c r="B26" s="78">
        <f>1+MAX($B$13:B25)</f>
        <v>4</v>
      </c>
      <c r="C26" s="59" t="s">
        <v>149</v>
      </c>
      <c r="D26" s="79"/>
      <c r="E26" s="59" t="s">
        <v>143</v>
      </c>
      <c r="F26" s="80" t="s">
        <v>161</v>
      </c>
      <c r="G26" s="59" t="s">
        <v>145</v>
      </c>
      <c r="H26" s="60">
        <v>2</v>
      </c>
      <c r="I26" s="83"/>
      <c r="J26" s="60" t="str">
        <f>IF(ISNUMBER(I26),ROUND(H26*I26,3),"")</f>
        <v/>
      </c>
      <c r="K26" s="62"/>
      <c r="L26" s="77">
        <f>ROUND(H26*K26,2)</f>
        <v>0</v>
      </c>
    </row>
    <row r="27" spans="1:12" s="103" customFormat="1" x14ac:dyDescent="0.35">
      <c r="A27" s="72" t="s">
        <v>5</v>
      </c>
      <c r="B27" s="15"/>
      <c r="C27" s="12"/>
      <c r="D27" s="12"/>
      <c r="E27" s="12"/>
      <c r="F27" s="81"/>
      <c r="G27" s="6"/>
      <c r="H27" s="6"/>
      <c r="I27" s="6"/>
      <c r="J27" s="6"/>
      <c r="K27" s="6"/>
      <c r="L27" s="16"/>
    </row>
    <row r="28" spans="1:12" s="103" customFormat="1" x14ac:dyDescent="0.35">
      <c r="A28" s="72" t="s">
        <v>7</v>
      </c>
      <c r="B28" s="15"/>
      <c r="C28" s="12"/>
      <c r="D28" s="12"/>
      <c r="E28" s="12"/>
      <c r="F28" s="82"/>
      <c r="G28" s="6"/>
      <c r="H28" s="6"/>
      <c r="I28" s="6"/>
      <c r="J28" s="6"/>
      <c r="K28" s="6"/>
      <c r="L28" s="16"/>
    </row>
    <row r="29" spans="1:12" s="103" customFormat="1" ht="10.5" thickBot="1" x14ac:dyDescent="0.4">
      <c r="A29" s="72" t="s">
        <v>8</v>
      </c>
      <c r="B29" s="17"/>
      <c r="C29" s="14"/>
      <c r="D29" s="14"/>
      <c r="E29" s="14"/>
      <c r="F29" s="112" t="s">
        <v>132</v>
      </c>
      <c r="G29" s="7"/>
      <c r="H29" s="7"/>
      <c r="I29" s="7"/>
      <c r="J29" s="7"/>
      <c r="K29" s="7"/>
      <c r="L29" s="18"/>
    </row>
    <row r="30" spans="1:12" s="103" customFormat="1" ht="11" thickBot="1" x14ac:dyDescent="0.4">
      <c r="A30" s="72" t="s">
        <v>6</v>
      </c>
      <c r="B30" s="78">
        <f>1+MAX($B$13:B29)</f>
        <v>5</v>
      </c>
      <c r="C30" s="59" t="s">
        <v>162</v>
      </c>
      <c r="D30" s="79"/>
      <c r="E30" s="59" t="s">
        <v>143</v>
      </c>
      <c r="F30" s="80" t="s">
        <v>163</v>
      </c>
      <c r="G30" s="59" t="s">
        <v>158</v>
      </c>
      <c r="H30" s="60">
        <v>80</v>
      </c>
      <c r="I30" s="83"/>
      <c r="J30" s="60" t="str">
        <f>IF(ISNUMBER(I30),ROUND(H30*I30,3),"")</f>
        <v/>
      </c>
      <c r="K30" s="62"/>
      <c r="L30" s="77">
        <f>ROUND(H30*K30,2)</f>
        <v>0</v>
      </c>
    </row>
    <row r="31" spans="1:12" s="103" customFormat="1" x14ac:dyDescent="0.35">
      <c r="A31" s="72" t="s">
        <v>5</v>
      </c>
      <c r="B31" s="15"/>
      <c r="C31" s="12"/>
      <c r="D31" s="12"/>
      <c r="E31" s="12"/>
      <c r="F31" s="81"/>
      <c r="G31" s="6"/>
      <c r="H31" s="6"/>
      <c r="I31" s="6"/>
      <c r="J31" s="6"/>
      <c r="K31" s="6"/>
      <c r="L31" s="16"/>
    </row>
    <row r="32" spans="1:12" s="103" customFormat="1" x14ac:dyDescent="0.35">
      <c r="A32" s="72" t="s">
        <v>7</v>
      </c>
      <c r="B32" s="15"/>
      <c r="C32" s="12"/>
      <c r="D32" s="12"/>
      <c r="E32" s="12"/>
      <c r="F32" s="82"/>
      <c r="G32" s="6"/>
      <c r="H32" s="6"/>
      <c r="I32" s="6"/>
      <c r="J32" s="6"/>
      <c r="K32" s="6"/>
      <c r="L32" s="16"/>
    </row>
    <row r="33" spans="1:12" s="103" customFormat="1" ht="10.5" thickBot="1" x14ac:dyDescent="0.4">
      <c r="A33" s="72" t="s">
        <v>8</v>
      </c>
      <c r="B33" s="17"/>
      <c r="C33" s="14"/>
      <c r="D33" s="14"/>
      <c r="E33" s="14"/>
      <c r="F33" s="112" t="s">
        <v>132</v>
      </c>
      <c r="G33" s="7"/>
      <c r="H33" s="7"/>
      <c r="I33" s="7"/>
      <c r="J33" s="7"/>
      <c r="K33" s="7"/>
      <c r="L33" s="18"/>
    </row>
    <row r="34" spans="1:12" s="103" customFormat="1" ht="11" thickBot="1" x14ac:dyDescent="0.4">
      <c r="A34" s="72" t="s">
        <v>6</v>
      </c>
      <c r="B34" s="78">
        <f>1+MAX($B$13:B33)</f>
        <v>6</v>
      </c>
      <c r="C34" s="59" t="s">
        <v>150</v>
      </c>
      <c r="D34" s="79"/>
      <c r="E34" s="59" t="s">
        <v>143</v>
      </c>
      <c r="F34" s="80" t="s">
        <v>164</v>
      </c>
      <c r="G34" s="59" t="s">
        <v>158</v>
      </c>
      <c r="H34" s="60">
        <v>80</v>
      </c>
      <c r="I34" s="83"/>
      <c r="J34" s="60" t="str">
        <f>IF(ISNUMBER(I34),ROUND(H34*I34,3),"")</f>
        <v/>
      </c>
      <c r="K34" s="62"/>
      <c r="L34" s="77">
        <f>ROUND(H34*K34,2)</f>
        <v>0</v>
      </c>
    </row>
    <row r="35" spans="1:12" s="103" customFormat="1" x14ac:dyDescent="0.35">
      <c r="A35" s="72" t="s">
        <v>5</v>
      </c>
      <c r="B35" s="15"/>
      <c r="C35" s="12"/>
      <c r="D35" s="12"/>
      <c r="E35" s="12"/>
      <c r="F35" s="81"/>
      <c r="G35" s="6"/>
      <c r="H35" s="6"/>
      <c r="I35" s="6"/>
      <c r="J35" s="6"/>
      <c r="K35" s="6"/>
      <c r="L35" s="16"/>
    </row>
    <row r="36" spans="1:12" s="103" customFormat="1" x14ac:dyDescent="0.35">
      <c r="A36" s="72" t="s">
        <v>7</v>
      </c>
      <c r="B36" s="15"/>
      <c r="C36" s="12"/>
      <c r="D36" s="12"/>
      <c r="E36" s="12"/>
      <c r="F36" s="82"/>
      <c r="G36" s="6"/>
      <c r="H36" s="6"/>
      <c r="I36" s="6"/>
      <c r="J36" s="6"/>
      <c r="K36" s="6"/>
      <c r="L36" s="16"/>
    </row>
    <row r="37" spans="1:12" s="103" customFormat="1" ht="10.5" thickBot="1" x14ac:dyDescent="0.4">
      <c r="A37" s="72" t="s">
        <v>8</v>
      </c>
      <c r="B37" s="17"/>
      <c r="C37" s="14"/>
      <c r="D37" s="14"/>
      <c r="E37" s="14"/>
      <c r="F37" s="112" t="s">
        <v>132</v>
      </c>
      <c r="G37" s="7"/>
      <c r="H37" s="7"/>
      <c r="I37" s="7"/>
      <c r="J37" s="7"/>
      <c r="K37" s="7"/>
      <c r="L37" s="18"/>
    </row>
    <row r="38" spans="1:12" s="103" customFormat="1" ht="11" thickBot="1" x14ac:dyDescent="0.4">
      <c r="A38" s="72" t="s">
        <v>6</v>
      </c>
      <c r="B38" s="78">
        <f>1+MAX($B$13:B37)</f>
        <v>7</v>
      </c>
      <c r="C38" s="59" t="s">
        <v>151</v>
      </c>
      <c r="D38" s="79"/>
      <c r="E38" s="59" t="s">
        <v>143</v>
      </c>
      <c r="F38" s="80" t="s">
        <v>165</v>
      </c>
      <c r="G38" s="59" t="s">
        <v>119</v>
      </c>
      <c r="H38" s="60">
        <v>200</v>
      </c>
      <c r="I38" s="83"/>
      <c r="J38" s="60" t="str">
        <f>IF(ISNUMBER(I38),ROUND(H38*I38,3),"")</f>
        <v/>
      </c>
      <c r="K38" s="62"/>
      <c r="L38" s="77">
        <f>ROUND(H38*K38,2)</f>
        <v>0</v>
      </c>
    </row>
    <row r="39" spans="1:12" s="103" customFormat="1" x14ac:dyDescent="0.35">
      <c r="A39" s="72" t="s">
        <v>5</v>
      </c>
      <c r="B39" s="15"/>
      <c r="C39" s="12"/>
      <c r="D39" s="12"/>
      <c r="E39" s="12"/>
      <c r="F39" s="81"/>
      <c r="G39" s="6"/>
      <c r="H39" s="6"/>
      <c r="I39" s="6"/>
      <c r="J39" s="6"/>
      <c r="K39" s="6"/>
      <c r="L39" s="16"/>
    </row>
    <row r="40" spans="1:12" s="103" customFormat="1" x14ac:dyDescent="0.35">
      <c r="A40" s="72" t="s">
        <v>7</v>
      </c>
      <c r="B40" s="15"/>
      <c r="C40" s="12"/>
      <c r="D40" s="12"/>
      <c r="E40" s="12"/>
      <c r="F40" s="82"/>
      <c r="G40" s="6"/>
      <c r="H40" s="6"/>
      <c r="I40" s="6"/>
      <c r="J40" s="6"/>
      <c r="K40" s="6"/>
      <c r="L40" s="16"/>
    </row>
    <row r="41" spans="1:12" s="103" customFormat="1" ht="10.5" thickBot="1" x14ac:dyDescent="0.4">
      <c r="A41" s="72" t="s">
        <v>8</v>
      </c>
      <c r="B41" s="17"/>
      <c r="C41" s="14"/>
      <c r="D41" s="14"/>
      <c r="E41" s="14"/>
      <c r="F41" s="112" t="s">
        <v>132</v>
      </c>
      <c r="G41" s="7"/>
      <c r="H41" s="7"/>
      <c r="I41" s="7"/>
      <c r="J41" s="7"/>
      <c r="K41" s="7"/>
      <c r="L41" s="18"/>
    </row>
    <row r="42" spans="1:12" s="103" customFormat="1" ht="11" thickBot="1" x14ac:dyDescent="0.4">
      <c r="A42" s="72" t="s">
        <v>6</v>
      </c>
      <c r="B42" s="78">
        <f>1+MAX($B$13:B41)</f>
        <v>8</v>
      </c>
      <c r="C42" s="59" t="s">
        <v>152</v>
      </c>
      <c r="D42" s="79"/>
      <c r="E42" s="59" t="s">
        <v>143</v>
      </c>
      <c r="F42" s="80" t="s">
        <v>166</v>
      </c>
      <c r="G42" s="59" t="s">
        <v>159</v>
      </c>
      <c r="H42" s="60">
        <v>5</v>
      </c>
      <c r="I42" s="83"/>
      <c r="J42" s="60" t="str">
        <f>IF(ISNUMBER(I42),ROUND(H42*I42,3),"")</f>
        <v/>
      </c>
      <c r="K42" s="62"/>
      <c r="L42" s="77">
        <f>ROUND(H42*K42,2)</f>
        <v>0</v>
      </c>
    </row>
    <row r="43" spans="1:12" s="103" customFormat="1" x14ac:dyDescent="0.35">
      <c r="A43" s="72" t="s">
        <v>5</v>
      </c>
      <c r="B43" s="15"/>
      <c r="C43" s="12"/>
      <c r="D43" s="12"/>
      <c r="E43" s="12"/>
      <c r="F43" s="81"/>
      <c r="G43" s="6"/>
      <c r="H43" s="6"/>
      <c r="I43" s="6"/>
      <c r="J43" s="6"/>
      <c r="K43" s="6"/>
      <c r="L43" s="16"/>
    </row>
    <row r="44" spans="1:12" s="103" customFormat="1" x14ac:dyDescent="0.35">
      <c r="A44" s="72" t="s">
        <v>7</v>
      </c>
      <c r="B44" s="15"/>
      <c r="C44" s="12"/>
      <c r="D44" s="12"/>
      <c r="E44" s="12"/>
      <c r="F44" s="82"/>
      <c r="G44" s="6"/>
      <c r="H44" s="6"/>
      <c r="I44" s="6"/>
      <c r="J44" s="6"/>
      <c r="K44" s="6"/>
      <c r="L44" s="16"/>
    </row>
    <row r="45" spans="1:12" s="103" customFormat="1" ht="10.5" thickBot="1" x14ac:dyDescent="0.4">
      <c r="A45" s="72" t="s">
        <v>8</v>
      </c>
      <c r="B45" s="17"/>
      <c r="C45" s="14"/>
      <c r="D45" s="14"/>
      <c r="E45" s="14"/>
      <c r="F45" s="112" t="s">
        <v>132</v>
      </c>
      <c r="G45" s="7"/>
      <c r="H45" s="7"/>
      <c r="I45" s="7"/>
      <c r="J45" s="7"/>
      <c r="K45" s="7"/>
      <c r="L45" s="18"/>
    </row>
    <row r="46" spans="1:12" s="103" customFormat="1" ht="11" thickBot="1" x14ac:dyDescent="0.4">
      <c r="A46" s="72" t="s">
        <v>6</v>
      </c>
      <c r="B46" s="78">
        <f>1+MAX($B$13:B45)</f>
        <v>9</v>
      </c>
      <c r="C46" s="59" t="s">
        <v>153</v>
      </c>
      <c r="D46" s="79"/>
      <c r="E46" s="59" t="s">
        <v>143</v>
      </c>
      <c r="F46" s="80" t="s">
        <v>167</v>
      </c>
      <c r="G46" s="59" t="s">
        <v>159</v>
      </c>
      <c r="H46" s="60">
        <v>5</v>
      </c>
      <c r="I46" s="83"/>
      <c r="J46" s="60" t="str">
        <f>IF(ISNUMBER(I46),ROUND(H46*I46,3),"")</f>
        <v/>
      </c>
      <c r="K46" s="62"/>
      <c r="L46" s="77">
        <f>ROUND(H46*K46,2)</f>
        <v>0</v>
      </c>
    </row>
    <row r="47" spans="1:12" s="103" customFormat="1" x14ac:dyDescent="0.35">
      <c r="A47" s="72" t="s">
        <v>5</v>
      </c>
      <c r="B47" s="15"/>
      <c r="C47" s="12"/>
      <c r="D47" s="12"/>
      <c r="E47" s="12"/>
      <c r="F47" s="81"/>
      <c r="G47" s="6"/>
      <c r="H47" s="6"/>
      <c r="I47" s="6"/>
      <c r="J47" s="6"/>
      <c r="K47" s="6"/>
      <c r="L47" s="16"/>
    </row>
    <row r="48" spans="1:12" s="103" customFormat="1" x14ac:dyDescent="0.35">
      <c r="A48" s="72" t="s">
        <v>7</v>
      </c>
      <c r="B48" s="15"/>
      <c r="C48" s="12"/>
      <c r="D48" s="12"/>
      <c r="E48" s="12"/>
      <c r="F48" s="82"/>
      <c r="G48" s="6"/>
      <c r="H48" s="6"/>
      <c r="I48" s="6"/>
      <c r="J48" s="6"/>
      <c r="K48" s="6"/>
      <c r="L48" s="16"/>
    </row>
    <row r="49" spans="1:12" s="103" customFormat="1" ht="10.5" thickBot="1" x14ac:dyDescent="0.4">
      <c r="A49" s="72" t="s">
        <v>8</v>
      </c>
      <c r="B49" s="17"/>
      <c r="C49" s="14"/>
      <c r="D49" s="14"/>
      <c r="E49" s="14"/>
      <c r="F49" s="112" t="s">
        <v>132</v>
      </c>
      <c r="G49" s="7"/>
      <c r="H49" s="7"/>
      <c r="I49" s="7"/>
      <c r="J49" s="7"/>
      <c r="K49" s="7"/>
      <c r="L49" s="18"/>
    </row>
    <row r="50" spans="1:12" s="103" customFormat="1" ht="11" thickBot="1" x14ac:dyDescent="0.4">
      <c r="A50" s="72" t="s">
        <v>6</v>
      </c>
      <c r="B50" s="78">
        <f>1+MAX($B$13:B49)</f>
        <v>10</v>
      </c>
      <c r="C50" s="59" t="s">
        <v>154</v>
      </c>
      <c r="D50" s="79"/>
      <c r="E50" s="59" t="s">
        <v>143</v>
      </c>
      <c r="F50" s="80" t="s">
        <v>168</v>
      </c>
      <c r="G50" s="59" t="s">
        <v>159</v>
      </c>
      <c r="H50" s="60">
        <v>5</v>
      </c>
      <c r="I50" s="83"/>
      <c r="J50" s="60" t="str">
        <f>IF(ISNUMBER(I50),ROUND(H50*I50,3),"")</f>
        <v/>
      </c>
      <c r="K50" s="62"/>
      <c r="L50" s="77">
        <f>ROUND(H50*K50,2)</f>
        <v>0</v>
      </c>
    </row>
    <row r="51" spans="1:12" s="103" customFormat="1" x14ac:dyDescent="0.35">
      <c r="A51" s="72" t="s">
        <v>5</v>
      </c>
      <c r="B51" s="15"/>
      <c r="C51" s="12"/>
      <c r="D51" s="12"/>
      <c r="E51" s="12"/>
      <c r="F51" s="81"/>
      <c r="G51" s="6"/>
      <c r="H51" s="6"/>
      <c r="I51" s="6"/>
      <c r="J51" s="6"/>
      <c r="K51" s="6"/>
      <c r="L51" s="16"/>
    </row>
    <row r="52" spans="1:12" s="103" customFormat="1" x14ac:dyDescent="0.35">
      <c r="A52" s="72" t="s">
        <v>7</v>
      </c>
      <c r="B52" s="15"/>
      <c r="C52" s="12"/>
      <c r="D52" s="12"/>
      <c r="E52" s="12"/>
      <c r="F52" s="82"/>
      <c r="G52" s="6"/>
      <c r="H52" s="6"/>
      <c r="I52" s="6"/>
      <c r="J52" s="6"/>
      <c r="K52" s="6"/>
      <c r="L52" s="16"/>
    </row>
    <row r="53" spans="1:12" s="103" customFormat="1" ht="10.5" thickBot="1" x14ac:dyDescent="0.4">
      <c r="A53" s="72" t="s">
        <v>8</v>
      </c>
      <c r="B53" s="17"/>
      <c r="C53" s="14"/>
      <c r="D53" s="14"/>
      <c r="E53" s="14"/>
      <c r="F53" s="112" t="s">
        <v>132</v>
      </c>
      <c r="G53" s="7"/>
      <c r="H53" s="7"/>
      <c r="I53" s="7"/>
      <c r="J53" s="7"/>
      <c r="K53" s="7"/>
      <c r="L53" s="18"/>
    </row>
    <row r="54" spans="1:12" s="103" customFormat="1" ht="11" thickBot="1" x14ac:dyDescent="0.4">
      <c r="A54" s="72" t="s">
        <v>6</v>
      </c>
      <c r="B54" s="78">
        <f>1+MAX($B$13:B53)</f>
        <v>11</v>
      </c>
      <c r="C54" s="59" t="s">
        <v>155</v>
      </c>
      <c r="D54" s="79"/>
      <c r="E54" s="59" t="s">
        <v>143</v>
      </c>
      <c r="F54" s="80" t="s">
        <v>169</v>
      </c>
      <c r="G54" s="59" t="s">
        <v>159</v>
      </c>
      <c r="H54" s="60">
        <v>5</v>
      </c>
      <c r="I54" s="83"/>
      <c r="J54" s="60" t="str">
        <f>IF(ISNUMBER(I54),ROUND(H54*I54,3),"")</f>
        <v/>
      </c>
      <c r="K54" s="62"/>
      <c r="L54" s="77">
        <f>ROUND(H54*K54,2)</f>
        <v>0</v>
      </c>
    </row>
    <row r="55" spans="1:12" s="103" customFormat="1" x14ac:dyDescent="0.35">
      <c r="A55" s="72" t="s">
        <v>5</v>
      </c>
      <c r="B55" s="15"/>
      <c r="C55" s="12"/>
      <c r="D55" s="12"/>
      <c r="E55" s="12"/>
      <c r="F55" s="81"/>
      <c r="G55" s="6"/>
      <c r="H55" s="6"/>
      <c r="I55" s="6"/>
      <c r="J55" s="6"/>
      <c r="K55" s="6"/>
      <c r="L55" s="16"/>
    </row>
    <row r="56" spans="1:12" s="103" customFormat="1" x14ac:dyDescent="0.35">
      <c r="A56" s="72" t="s">
        <v>7</v>
      </c>
      <c r="B56" s="15"/>
      <c r="C56" s="12"/>
      <c r="D56" s="12"/>
      <c r="E56" s="12"/>
      <c r="F56" s="82"/>
      <c r="G56" s="6"/>
      <c r="H56" s="6"/>
      <c r="I56" s="6"/>
      <c r="J56" s="6"/>
      <c r="K56" s="6"/>
      <c r="L56" s="16"/>
    </row>
    <row r="57" spans="1:12" s="103" customFormat="1" ht="10.5" thickBot="1" x14ac:dyDescent="0.4">
      <c r="A57" s="72" t="s">
        <v>8</v>
      </c>
      <c r="B57" s="17"/>
      <c r="C57" s="14"/>
      <c r="D57" s="14"/>
      <c r="E57" s="14"/>
      <c r="F57" s="112" t="s">
        <v>132</v>
      </c>
      <c r="G57" s="7"/>
      <c r="H57" s="7"/>
      <c r="I57" s="7"/>
      <c r="J57" s="7"/>
      <c r="K57" s="7"/>
      <c r="L57" s="18"/>
    </row>
    <row r="58" spans="1:12" s="103" customFormat="1" ht="11" thickBot="1" x14ac:dyDescent="0.4">
      <c r="A58" s="72" t="s">
        <v>6</v>
      </c>
      <c r="B58" s="78">
        <f>1+MAX($B$13:B57)</f>
        <v>12</v>
      </c>
      <c r="C58" s="59" t="s">
        <v>156</v>
      </c>
      <c r="D58" s="79"/>
      <c r="E58" s="59" t="s">
        <v>143</v>
      </c>
      <c r="F58" s="80" t="s">
        <v>170</v>
      </c>
      <c r="G58" s="59" t="s">
        <v>145</v>
      </c>
      <c r="H58" s="60">
        <v>2</v>
      </c>
      <c r="I58" s="83"/>
      <c r="J58" s="60" t="str">
        <f>IF(ISNUMBER(I58),ROUND(H58*I58,3),"")</f>
        <v/>
      </c>
      <c r="K58" s="62"/>
      <c r="L58" s="77">
        <f>ROUND(H58*K58,2)</f>
        <v>0</v>
      </c>
    </row>
    <row r="59" spans="1:12" s="103" customFormat="1" x14ac:dyDescent="0.35">
      <c r="A59" s="72" t="s">
        <v>5</v>
      </c>
      <c r="B59" s="15"/>
      <c r="C59" s="12"/>
      <c r="D59" s="12"/>
      <c r="E59" s="12"/>
      <c r="F59" s="81"/>
      <c r="G59" s="6"/>
      <c r="H59" s="6"/>
      <c r="I59" s="6"/>
      <c r="J59" s="6"/>
      <c r="K59" s="6"/>
      <c r="L59" s="16"/>
    </row>
    <row r="60" spans="1:12" s="103" customFormat="1" x14ac:dyDescent="0.35">
      <c r="A60" s="72" t="s">
        <v>7</v>
      </c>
      <c r="B60" s="15"/>
      <c r="C60" s="12"/>
      <c r="D60" s="12"/>
      <c r="E60" s="12"/>
      <c r="F60" s="82"/>
      <c r="G60" s="6"/>
      <c r="H60" s="6"/>
      <c r="I60" s="6"/>
      <c r="J60" s="6"/>
      <c r="K60" s="6"/>
      <c r="L60" s="16"/>
    </row>
    <row r="61" spans="1:12" s="103" customFormat="1" ht="10.5" thickBot="1" x14ac:dyDescent="0.4">
      <c r="A61" s="72" t="s">
        <v>8</v>
      </c>
      <c r="B61" s="17"/>
      <c r="C61" s="14"/>
      <c r="D61" s="14"/>
      <c r="E61" s="14"/>
      <c r="F61" s="112" t="s">
        <v>132</v>
      </c>
      <c r="G61" s="7"/>
      <c r="H61" s="7"/>
      <c r="I61" s="7"/>
      <c r="J61" s="7"/>
      <c r="K61" s="7"/>
      <c r="L61" s="18"/>
    </row>
    <row r="62" spans="1:12" ht="13" x14ac:dyDescent="0.2">
      <c r="A62" s="115" t="s">
        <v>82</v>
      </c>
      <c r="B62" s="116" t="s">
        <v>146</v>
      </c>
      <c r="C62" s="122" t="str">
        <f xml:space="preserve"> CONCATENATE("za Díl ",C13)</f>
        <v>za Díl Kód dílu</v>
      </c>
      <c r="D62" s="118"/>
      <c r="E62" s="118"/>
      <c r="F62" s="117" t="s">
        <v>141</v>
      </c>
      <c r="G62" s="119"/>
      <c r="H62" s="119"/>
      <c r="I62" s="119"/>
      <c r="J62" s="120"/>
      <c r="K62" s="119"/>
      <c r="L62" s="121">
        <f>SUM(L14:L61)</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81" priority="1760">
      <formula>$E$5="Ostatní"</formula>
    </cfRule>
    <cfRule type="expression" dxfId="180" priority="1762">
      <formula>$E$6="Ostatní"</formula>
    </cfRule>
  </conditionalFormatting>
  <conditionalFormatting sqref="F2">
    <cfRule type="expression" dxfId="179" priority="1758">
      <formula>IF($F$2="Název stavby","Vybarvit",IF($F$2="","Vybarvit",""))="Vybarvit"</formula>
    </cfRule>
  </conditionalFormatting>
  <conditionalFormatting sqref="D3">
    <cfRule type="expression" dxfId="178" priority="1757">
      <formula>IF($D$3="SO XX-XX-XX","Vybarvit",IF($D$3="","Vybarvit",""))="Vybarvit"</formula>
    </cfRule>
  </conditionalFormatting>
  <conditionalFormatting sqref="F3">
    <cfRule type="expression" dxfId="177" priority="1756">
      <formula>IF($F$3="Název SO/PS","Vybarvit",IF($F$3="","Vybarvit",""))="Vybarvit"</formula>
    </cfRule>
  </conditionalFormatting>
  <conditionalFormatting sqref="F8">
    <cfRule type="expression" dxfId="176" priority="1755">
      <formula>IF($F$8="Obchodní název firmy/společnosti, v případě fyzické osoby podnikající  IČO","Vybarvit",IF($F$8="","Vybarvit",""))="Vybarvit"</formula>
    </cfRule>
  </conditionalFormatting>
  <conditionalFormatting sqref="G8:H8">
    <cfRule type="expression" dxfId="175" priority="1754">
      <formula>IF($G$8="Titul Jméno Příjmení","Vybarvit",IF($G$8="","Vybarvit",""))="Vybarvit"</formula>
    </cfRule>
  </conditionalFormatting>
  <conditionalFormatting sqref="K8">
    <cfRule type="expression" dxfId="174" priority="1729">
      <formula>$K$8=""</formula>
    </cfRule>
  </conditionalFormatting>
  <conditionalFormatting sqref="K7">
    <cfRule type="expression" dxfId="173" priority="1728">
      <formula>$K$7=""</formula>
    </cfRule>
  </conditionalFormatting>
  <conditionalFormatting sqref="K5">
    <cfRule type="expression" dxfId="172" priority="1726">
      <formula>$K$5=""</formula>
    </cfRule>
  </conditionalFormatting>
  <conditionalFormatting sqref="K4">
    <cfRule type="expression" dxfId="171" priority="1725">
      <formula>$K$4=""</formula>
    </cfRule>
  </conditionalFormatting>
  <conditionalFormatting sqref="L4">
    <cfRule type="expression" dxfId="170" priority="1724">
      <formula>$L$4=""</formula>
    </cfRule>
  </conditionalFormatting>
  <conditionalFormatting sqref="E8">
    <cfRule type="expression" dxfId="169" priority="1723">
      <formula>$E$8=""</formula>
    </cfRule>
  </conditionalFormatting>
  <conditionalFormatting sqref="E7">
    <cfRule type="expression" dxfId="168" priority="1722">
      <formula>$E$7=""</formula>
    </cfRule>
  </conditionalFormatting>
  <conditionalFormatting sqref="E6">
    <cfRule type="expression" dxfId="167" priority="1721">
      <formula>$E$6=""</formula>
    </cfRule>
  </conditionalFormatting>
  <conditionalFormatting sqref="E5">
    <cfRule type="expression" dxfId="166" priority="1720">
      <formula>$E$5=""</formula>
    </cfRule>
  </conditionalFormatting>
  <conditionalFormatting sqref="E4">
    <cfRule type="expression" dxfId="165" priority="1718">
      <formula>$E$4=""</formula>
    </cfRule>
  </conditionalFormatting>
  <conditionalFormatting sqref="F13">
    <cfRule type="expression" dxfId="164" priority="295">
      <formula>F13="Název dílu"</formula>
    </cfRule>
  </conditionalFormatting>
  <conditionalFormatting sqref="Q3">
    <cfRule type="cellIs" dxfId="163" priority="294" operator="notEqual">
      <formula>0</formula>
    </cfRule>
  </conditionalFormatting>
  <conditionalFormatting sqref="C13">
    <cfRule type="expression" dxfId="162" priority="293">
      <formula>C13="Kód dílu"</formula>
    </cfRule>
  </conditionalFormatting>
  <conditionalFormatting sqref="K6">
    <cfRule type="expression" dxfId="161" priority="237">
      <formula>$K$6=""</formula>
    </cfRule>
  </conditionalFormatting>
  <conditionalFormatting sqref="J14">
    <cfRule type="expression" dxfId="160" priority="212">
      <formula>J14=""</formula>
    </cfRule>
  </conditionalFormatting>
  <conditionalFormatting sqref="C14">
    <cfRule type="expression" dxfId="159" priority="211">
      <formula>C14=""</formula>
    </cfRule>
  </conditionalFormatting>
  <conditionalFormatting sqref="E14">
    <cfRule type="expression" dxfId="158" priority="210">
      <formula>E14=""</formula>
    </cfRule>
  </conditionalFormatting>
  <conditionalFormatting sqref="F14">
    <cfRule type="expression" dxfId="157" priority="209">
      <formula>F14=""</formula>
    </cfRule>
  </conditionalFormatting>
  <conditionalFormatting sqref="F15">
    <cfRule type="expression" dxfId="156" priority="208">
      <formula>F15=""</formula>
    </cfRule>
  </conditionalFormatting>
  <conditionalFormatting sqref="F16">
    <cfRule type="expression" dxfId="155" priority="207">
      <formula>F16=""</formula>
    </cfRule>
  </conditionalFormatting>
  <conditionalFormatting sqref="F17">
    <cfRule type="expression" dxfId="154" priority="206">
      <formula>F17=""</formula>
    </cfRule>
  </conditionalFormatting>
  <conditionalFormatting sqref="G14">
    <cfRule type="expression" dxfId="153" priority="205">
      <formula>G14=""</formula>
    </cfRule>
  </conditionalFormatting>
  <conditionalFormatting sqref="H14">
    <cfRule type="expression" dxfId="152" priority="204">
      <formula>H14=""</formula>
    </cfRule>
  </conditionalFormatting>
  <conditionalFormatting sqref="I14">
    <cfRule type="expression" dxfId="151" priority="203">
      <formula>I14=""</formula>
    </cfRule>
  </conditionalFormatting>
  <conditionalFormatting sqref="D14">
    <cfRule type="expression" dxfId="150" priority="202">
      <formula>D14=""</formula>
    </cfRule>
  </conditionalFormatting>
  <conditionalFormatting sqref="K14">
    <cfRule type="expression" dxfId="149" priority="201">
      <formula>K14=""</formula>
    </cfRule>
  </conditionalFormatting>
  <conditionalFormatting sqref="C18">
    <cfRule type="expression" dxfId="148" priority="155">
      <formula>C18=""</formula>
    </cfRule>
  </conditionalFormatting>
  <conditionalFormatting sqref="F18">
    <cfRule type="expression" dxfId="147" priority="153">
      <formula>F18=""</formula>
    </cfRule>
  </conditionalFormatting>
  <conditionalFormatting sqref="F19">
    <cfRule type="expression" dxfId="146" priority="152">
      <formula>F19=""</formula>
    </cfRule>
  </conditionalFormatting>
  <conditionalFormatting sqref="F20">
    <cfRule type="expression" dxfId="145" priority="151">
      <formula>F20=""</formula>
    </cfRule>
  </conditionalFormatting>
  <conditionalFormatting sqref="F21">
    <cfRule type="expression" dxfId="144" priority="150">
      <formula>F21=""</formula>
    </cfRule>
  </conditionalFormatting>
  <conditionalFormatting sqref="H18">
    <cfRule type="expression" dxfId="143" priority="148">
      <formula>H18=""</formula>
    </cfRule>
  </conditionalFormatting>
  <conditionalFormatting sqref="I18">
    <cfRule type="expression" dxfId="142" priority="147">
      <formula>I18=""</formula>
    </cfRule>
  </conditionalFormatting>
  <conditionalFormatting sqref="J18">
    <cfRule type="expression" dxfId="141" priority="146">
      <formula>J18=""</formula>
    </cfRule>
  </conditionalFormatting>
  <conditionalFormatting sqref="K18">
    <cfRule type="expression" dxfId="140" priority="145">
      <formula>K18=""</formula>
    </cfRule>
  </conditionalFormatting>
  <conditionalFormatting sqref="D18">
    <cfRule type="expression" dxfId="139" priority="144">
      <formula>D18=""</formula>
    </cfRule>
  </conditionalFormatting>
  <conditionalFormatting sqref="C22">
    <cfRule type="expression" dxfId="138" priority="143">
      <formula>C22=""</formula>
    </cfRule>
  </conditionalFormatting>
  <conditionalFormatting sqref="F22">
    <cfRule type="expression" dxfId="137" priority="141">
      <formula>F22=""</formula>
    </cfRule>
  </conditionalFormatting>
  <conditionalFormatting sqref="F23">
    <cfRule type="expression" dxfId="136" priority="140">
      <formula>F23=""</formula>
    </cfRule>
  </conditionalFormatting>
  <conditionalFormatting sqref="F24">
    <cfRule type="expression" dxfId="135" priority="139">
      <formula>F24=""</formula>
    </cfRule>
  </conditionalFormatting>
  <conditionalFormatting sqref="F25">
    <cfRule type="expression" dxfId="134" priority="138">
      <formula>F25=""</formula>
    </cfRule>
  </conditionalFormatting>
  <conditionalFormatting sqref="H22">
    <cfRule type="expression" dxfId="133" priority="136">
      <formula>H22=""</formula>
    </cfRule>
  </conditionalFormatting>
  <conditionalFormatting sqref="I22">
    <cfRule type="expression" dxfId="132" priority="135">
      <formula>I22=""</formula>
    </cfRule>
  </conditionalFormatting>
  <conditionalFormatting sqref="J22">
    <cfRule type="expression" dxfId="131" priority="134">
      <formula>J22=""</formula>
    </cfRule>
  </conditionalFormatting>
  <conditionalFormatting sqref="K22">
    <cfRule type="expression" dxfId="130" priority="133">
      <formula>K22=""</formula>
    </cfRule>
  </conditionalFormatting>
  <conditionalFormatting sqref="D22">
    <cfRule type="expression" dxfId="129" priority="132">
      <formula>D22=""</formula>
    </cfRule>
  </conditionalFormatting>
  <conditionalFormatting sqref="C26">
    <cfRule type="expression" dxfId="128" priority="131">
      <formula>C26=""</formula>
    </cfRule>
  </conditionalFormatting>
  <conditionalFormatting sqref="F26">
    <cfRule type="expression" dxfId="127" priority="129">
      <formula>F26=""</formula>
    </cfRule>
  </conditionalFormatting>
  <conditionalFormatting sqref="F27">
    <cfRule type="expression" dxfId="126" priority="128">
      <formula>F27=""</formula>
    </cfRule>
  </conditionalFormatting>
  <conditionalFormatting sqref="F28">
    <cfRule type="expression" dxfId="125" priority="127">
      <formula>F28=""</formula>
    </cfRule>
  </conditionalFormatting>
  <conditionalFormatting sqref="F29">
    <cfRule type="expression" dxfId="124" priority="126">
      <formula>F29=""</formula>
    </cfRule>
  </conditionalFormatting>
  <conditionalFormatting sqref="H26">
    <cfRule type="expression" dxfId="123" priority="124">
      <formula>H26=""</formula>
    </cfRule>
  </conditionalFormatting>
  <conditionalFormatting sqref="I26">
    <cfRule type="expression" dxfId="122" priority="123">
      <formula>I26=""</formula>
    </cfRule>
  </conditionalFormatting>
  <conditionalFormatting sqref="J26">
    <cfRule type="expression" dxfId="121" priority="122">
      <formula>J26=""</formula>
    </cfRule>
  </conditionalFormatting>
  <conditionalFormatting sqref="K26">
    <cfRule type="expression" dxfId="120" priority="121">
      <formula>K26=""</formula>
    </cfRule>
  </conditionalFormatting>
  <conditionalFormatting sqref="D26">
    <cfRule type="expression" dxfId="119" priority="120">
      <formula>D26=""</formula>
    </cfRule>
  </conditionalFormatting>
  <conditionalFormatting sqref="C30">
    <cfRule type="expression" dxfId="118" priority="119">
      <formula>C30=""</formula>
    </cfRule>
  </conditionalFormatting>
  <conditionalFormatting sqref="F30">
    <cfRule type="expression" dxfId="117" priority="117">
      <formula>F30=""</formula>
    </cfRule>
  </conditionalFormatting>
  <conditionalFormatting sqref="F31">
    <cfRule type="expression" dxfId="116" priority="116">
      <formula>F31=""</formula>
    </cfRule>
  </conditionalFormatting>
  <conditionalFormatting sqref="F32">
    <cfRule type="expression" dxfId="115" priority="115">
      <formula>F32=""</formula>
    </cfRule>
  </conditionalFormatting>
  <conditionalFormatting sqref="F33">
    <cfRule type="expression" dxfId="114" priority="114">
      <formula>F33=""</formula>
    </cfRule>
  </conditionalFormatting>
  <conditionalFormatting sqref="G30">
    <cfRule type="expression" dxfId="113" priority="113">
      <formula>G30=""</formula>
    </cfRule>
  </conditionalFormatting>
  <conditionalFormatting sqref="H30">
    <cfRule type="expression" dxfId="112" priority="112">
      <formula>H30=""</formula>
    </cfRule>
  </conditionalFormatting>
  <conditionalFormatting sqref="I30">
    <cfRule type="expression" dxfId="111" priority="111">
      <formula>I30=""</formula>
    </cfRule>
  </conditionalFormatting>
  <conditionalFormatting sqref="J30">
    <cfRule type="expression" dxfId="110" priority="110">
      <formula>J30=""</formula>
    </cfRule>
  </conditionalFormatting>
  <conditionalFormatting sqref="K30">
    <cfRule type="expression" dxfId="109" priority="109">
      <formula>K30=""</formula>
    </cfRule>
  </conditionalFormatting>
  <conditionalFormatting sqref="D30">
    <cfRule type="expression" dxfId="108" priority="108">
      <formula>D30=""</formula>
    </cfRule>
  </conditionalFormatting>
  <conditionalFormatting sqref="C34">
    <cfRule type="expression" dxfId="107" priority="107">
      <formula>C34=""</formula>
    </cfRule>
  </conditionalFormatting>
  <conditionalFormatting sqref="F34">
    <cfRule type="expression" dxfId="106" priority="105">
      <formula>F34=""</formula>
    </cfRule>
  </conditionalFormatting>
  <conditionalFormatting sqref="F35">
    <cfRule type="expression" dxfId="105" priority="104">
      <formula>F35=""</formula>
    </cfRule>
  </conditionalFormatting>
  <conditionalFormatting sqref="F36">
    <cfRule type="expression" dxfId="104" priority="103">
      <formula>F36=""</formula>
    </cfRule>
  </conditionalFormatting>
  <conditionalFormatting sqref="F37">
    <cfRule type="expression" dxfId="103" priority="102">
      <formula>F37=""</formula>
    </cfRule>
  </conditionalFormatting>
  <conditionalFormatting sqref="H34">
    <cfRule type="expression" dxfId="102" priority="100">
      <formula>H34=""</formula>
    </cfRule>
  </conditionalFormatting>
  <conditionalFormatting sqref="I34">
    <cfRule type="expression" dxfId="101" priority="99">
      <formula>I34=""</formula>
    </cfRule>
  </conditionalFormatting>
  <conditionalFormatting sqref="J34">
    <cfRule type="expression" dxfId="100" priority="98">
      <formula>J34=""</formula>
    </cfRule>
  </conditionalFormatting>
  <conditionalFormatting sqref="K34">
    <cfRule type="expression" dxfId="99" priority="97">
      <formula>K34=""</formula>
    </cfRule>
  </conditionalFormatting>
  <conditionalFormatting sqref="D34">
    <cfRule type="expression" dxfId="98" priority="96">
      <formula>D34=""</formula>
    </cfRule>
  </conditionalFormatting>
  <conditionalFormatting sqref="C38">
    <cfRule type="expression" dxfId="97" priority="95">
      <formula>C38=""</formula>
    </cfRule>
  </conditionalFormatting>
  <conditionalFormatting sqref="F38">
    <cfRule type="expression" dxfId="96" priority="93">
      <formula>F38=""</formula>
    </cfRule>
  </conditionalFormatting>
  <conditionalFormatting sqref="F39">
    <cfRule type="expression" dxfId="95" priority="92">
      <formula>F39=""</formula>
    </cfRule>
  </conditionalFormatting>
  <conditionalFormatting sqref="F40">
    <cfRule type="expression" dxfId="94" priority="91">
      <formula>F40=""</formula>
    </cfRule>
  </conditionalFormatting>
  <conditionalFormatting sqref="F41">
    <cfRule type="expression" dxfId="93" priority="90">
      <formula>F41=""</formula>
    </cfRule>
  </conditionalFormatting>
  <conditionalFormatting sqref="H38">
    <cfRule type="expression" dxfId="92" priority="88">
      <formula>H38=""</formula>
    </cfRule>
  </conditionalFormatting>
  <conditionalFormatting sqref="I38">
    <cfRule type="expression" dxfId="91" priority="87">
      <formula>I38=""</formula>
    </cfRule>
  </conditionalFormatting>
  <conditionalFormatting sqref="J38">
    <cfRule type="expression" dxfId="90" priority="86">
      <formula>J38=""</formula>
    </cfRule>
  </conditionalFormatting>
  <conditionalFormatting sqref="K38">
    <cfRule type="expression" dxfId="89" priority="85">
      <formula>K38=""</formula>
    </cfRule>
  </conditionalFormatting>
  <conditionalFormatting sqref="D38">
    <cfRule type="expression" dxfId="88" priority="84">
      <formula>D38=""</formula>
    </cfRule>
  </conditionalFormatting>
  <conditionalFormatting sqref="C42">
    <cfRule type="expression" dxfId="87" priority="83">
      <formula>C42=""</formula>
    </cfRule>
  </conditionalFormatting>
  <conditionalFormatting sqref="F42">
    <cfRule type="expression" dxfId="86" priority="81">
      <formula>F42=""</formula>
    </cfRule>
  </conditionalFormatting>
  <conditionalFormatting sqref="F43">
    <cfRule type="expression" dxfId="85" priority="80">
      <formula>F43=""</formula>
    </cfRule>
  </conditionalFormatting>
  <conditionalFormatting sqref="F44">
    <cfRule type="expression" dxfId="84" priority="79">
      <formula>F44=""</formula>
    </cfRule>
  </conditionalFormatting>
  <conditionalFormatting sqref="F45">
    <cfRule type="expression" dxfId="83" priority="78">
      <formula>F45=""</formula>
    </cfRule>
  </conditionalFormatting>
  <conditionalFormatting sqref="G42">
    <cfRule type="expression" dxfId="82" priority="77">
      <formula>G42=""</formula>
    </cfRule>
  </conditionalFormatting>
  <conditionalFormatting sqref="H42">
    <cfRule type="expression" dxfId="81" priority="76">
      <formula>H42=""</formula>
    </cfRule>
  </conditionalFormatting>
  <conditionalFormatting sqref="I42">
    <cfRule type="expression" dxfId="80" priority="75">
      <formula>I42=""</formula>
    </cfRule>
  </conditionalFormatting>
  <conditionalFormatting sqref="J42">
    <cfRule type="expression" dxfId="79" priority="74">
      <formula>J42=""</formula>
    </cfRule>
  </conditionalFormatting>
  <conditionalFormatting sqref="K42">
    <cfRule type="expression" dxfId="78" priority="73">
      <formula>K42=""</formula>
    </cfRule>
  </conditionalFormatting>
  <conditionalFormatting sqref="D42">
    <cfRule type="expression" dxfId="77" priority="72">
      <formula>D42=""</formula>
    </cfRule>
  </conditionalFormatting>
  <conditionalFormatting sqref="C46">
    <cfRule type="expression" dxfId="76" priority="71">
      <formula>C46=""</formula>
    </cfRule>
  </conditionalFormatting>
  <conditionalFormatting sqref="F47">
    <cfRule type="expression" dxfId="75" priority="68">
      <formula>F47=""</formula>
    </cfRule>
  </conditionalFormatting>
  <conditionalFormatting sqref="F48">
    <cfRule type="expression" dxfId="74" priority="67">
      <formula>F48=""</formula>
    </cfRule>
  </conditionalFormatting>
  <conditionalFormatting sqref="F49">
    <cfRule type="expression" dxfId="73" priority="66">
      <formula>F49=""</formula>
    </cfRule>
  </conditionalFormatting>
  <conditionalFormatting sqref="H46">
    <cfRule type="expression" dxfId="72" priority="64">
      <formula>H46=""</formula>
    </cfRule>
  </conditionalFormatting>
  <conditionalFormatting sqref="I46">
    <cfRule type="expression" dxfId="71" priority="63">
      <formula>I46=""</formula>
    </cfRule>
  </conditionalFormatting>
  <conditionalFormatting sqref="J46">
    <cfRule type="expression" dxfId="70" priority="62">
      <formula>J46=""</formula>
    </cfRule>
  </conditionalFormatting>
  <conditionalFormatting sqref="K46">
    <cfRule type="expression" dxfId="69" priority="61">
      <formula>K46=""</formula>
    </cfRule>
  </conditionalFormatting>
  <conditionalFormatting sqref="D46">
    <cfRule type="expression" dxfId="68" priority="60">
      <formula>D46=""</formula>
    </cfRule>
  </conditionalFormatting>
  <conditionalFormatting sqref="C50">
    <cfRule type="expression" dxfId="67" priority="59">
      <formula>C50=""</formula>
    </cfRule>
  </conditionalFormatting>
  <conditionalFormatting sqref="F50">
    <cfRule type="expression" dxfId="66" priority="57">
      <formula>F50=""</formula>
    </cfRule>
  </conditionalFormatting>
  <conditionalFormatting sqref="F51">
    <cfRule type="expression" dxfId="65" priority="56">
      <formula>F51=""</formula>
    </cfRule>
  </conditionalFormatting>
  <conditionalFormatting sqref="F52">
    <cfRule type="expression" dxfId="64" priority="55">
      <formula>F52=""</formula>
    </cfRule>
  </conditionalFormatting>
  <conditionalFormatting sqref="F53">
    <cfRule type="expression" dxfId="63" priority="54">
      <formula>F53=""</formula>
    </cfRule>
  </conditionalFormatting>
  <conditionalFormatting sqref="H50">
    <cfRule type="expression" dxfId="62" priority="52">
      <formula>H50=""</formula>
    </cfRule>
  </conditionalFormatting>
  <conditionalFormatting sqref="I50">
    <cfRule type="expression" dxfId="61" priority="51">
      <formula>I50=""</formula>
    </cfRule>
  </conditionalFormatting>
  <conditionalFormatting sqref="J50">
    <cfRule type="expression" dxfId="60" priority="50">
      <formula>J50=""</formula>
    </cfRule>
  </conditionalFormatting>
  <conditionalFormatting sqref="K50">
    <cfRule type="expression" dxfId="59" priority="49">
      <formula>K50=""</formula>
    </cfRule>
  </conditionalFormatting>
  <conditionalFormatting sqref="D50">
    <cfRule type="expression" dxfId="58" priority="48">
      <formula>D50=""</formula>
    </cfRule>
  </conditionalFormatting>
  <conditionalFormatting sqref="C54">
    <cfRule type="expression" dxfId="57" priority="47">
      <formula>C54=""</formula>
    </cfRule>
  </conditionalFormatting>
  <conditionalFormatting sqref="F55">
    <cfRule type="expression" dxfId="56" priority="44">
      <formula>F55=""</formula>
    </cfRule>
  </conditionalFormatting>
  <conditionalFormatting sqref="F56">
    <cfRule type="expression" dxfId="55" priority="43">
      <formula>F56=""</formula>
    </cfRule>
  </conditionalFormatting>
  <conditionalFormatting sqref="F57">
    <cfRule type="expression" dxfId="54" priority="42">
      <formula>F57=""</formula>
    </cfRule>
  </conditionalFormatting>
  <conditionalFormatting sqref="H54">
    <cfRule type="expression" dxfId="53" priority="40">
      <formula>H54=""</formula>
    </cfRule>
  </conditionalFormatting>
  <conditionalFormatting sqref="I54">
    <cfRule type="expression" dxfId="52" priority="39">
      <formula>I54=""</formula>
    </cfRule>
  </conditionalFormatting>
  <conditionalFormatting sqref="J54">
    <cfRule type="expression" dxfId="51" priority="38">
      <formula>J54=""</formula>
    </cfRule>
  </conditionalFormatting>
  <conditionalFormatting sqref="K54">
    <cfRule type="expression" dxfId="50" priority="37">
      <formula>K54=""</formula>
    </cfRule>
  </conditionalFormatting>
  <conditionalFormatting sqref="D54">
    <cfRule type="expression" dxfId="49" priority="36">
      <formula>D54=""</formula>
    </cfRule>
  </conditionalFormatting>
  <conditionalFormatting sqref="C58">
    <cfRule type="expression" dxfId="48" priority="35">
      <formula>C58=""</formula>
    </cfRule>
  </conditionalFormatting>
  <conditionalFormatting sqref="F58">
    <cfRule type="expression" dxfId="47" priority="33">
      <formula>F58=""</formula>
    </cfRule>
  </conditionalFormatting>
  <conditionalFormatting sqref="F59">
    <cfRule type="expression" dxfId="46" priority="32">
      <formula>F59=""</formula>
    </cfRule>
  </conditionalFormatting>
  <conditionalFormatting sqref="F60">
    <cfRule type="expression" dxfId="45" priority="31">
      <formula>F60=""</formula>
    </cfRule>
  </conditionalFormatting>
  <conditionalFormatting sqref="F61">
    <cfRule type="expression" dxfId="44" priority="30">
      <formula>F61=""</formula>
    </cfRule>
  </conditionalFormatting>
  <conditionalFormatting sqref="G58">
    <cfRule type="expression" dxfId="43" priority="29">
      <formula>G58=""</formula>
    </cfRule>
  </conditionalFormatting>
  <conditionalFormatting sqref="H58">
    <cfRule type="expression" dxfId="42" priority="28">
      <formula>H58=""</formula>
    </cfRule>
  </conditionalFormatting>
  <conditionalFormatting sqref="I58">
    <cfRule type="expression" dxfId="41" priority="27">
      <formula>I58=""</formula>
    </cfRule>
  </conditionalFormatting>
  <conditionalFormatting sqref="J58">
    <cfRule type="expression" dxfId="40" priority="26">
      <formula>J58=""</formula>
    </cfRule>
  </conditionalFormatting>
  <conditionalFormatting sqref="K58">
    <cfRule type="expression" dxfId="39" priority="25">
      <formula>K58=""</formula>
    </cfRule>
  </conditionalFormatting>
  <conditionalFormatting sqref="D58">
    <cfRule type="expression" dxfId="38" priority="24">
      <formula>D58=""</formula>
    </cfRule>
  </conditionalFormatting>
  <conditionalFormatting sqref="F62">
    <cfRule type="expression" dxfId="37" priority="23">
      <formula>F62="Název dílu"</formula>
    </cfRule>
  </conditionalFormatting>
  <conditionalFormatting sqref="C62">
    <cfRule type="expression" dxfId="36" priority="22">
      <formula>C62="Kód dílu"</formula>
    </cfRule>
  </conditionalFormatting>
  <conditionalFormatting sqref="E18">
    <cfRule type="expression" dxfId="35" priority="21">
      <formula>E18=""</formula>
    </cfRule>
  </conditionalFormatting>
  <conditionalFormatting sqref="E22">
    <cfRule type="expression" dxfId="34" priority="20">
      <formula>E22=""</formula>
    </cfRule>
  </conditionalFormatting>
  <conditionalFormatting sqref="E26">
    <cfRule type="expression" dxfId="33" priority="19">
      <formula>E26=""</formula>
    </cfRule>
  </conditionalFormatting>
  <conditionalFormatting sqref="E30">
    <cfRule type="expression" dxfId="32" priority="18">
      <formula>E30=""</formula>
    </cfRule>
  </conditionalFormatting>
  <conditionalFormatting sqref="E34">
    <cfRule type="expression" dxfId="31" priority="17">
      <formula>E34=""</formula>
    </cfRule>
  </conditionalFormatting>
  <conditionalFormatting sqref="E38">
    <cfRule type="expression" dxfId="30" priority="16">
      <formula>E38=""</formula>
    </cfRule>
  </conditionalFormatting>
  <conditionalFormatting sqref="E42">
    <cfRule type="expression" dxfId="29" priority="15">
      <formula>E42=""</formula>
    </cfRule>
  </conditionalFormatting>
  <conditionalFormatting sqref="E46">
    <cfRule type="expression" dxfId="28" priority="14">
      <formula>E46=""</formula>
    </cfRule>
  </conditionalFormatting>
  <conditionalFormatting sqref="E50">
    <cfRule type="expression" dxfId="27" priority="13">
      <formula>E50=""</formula>
    </cfRule>
  </conditionalFormatting>
  <conditionalFormatting sqref="E54">
    <cfRule type="expression" dxfId="26" priority="12">
      <formula>E54=""</formula>
    </cfRule>
  </conditionalFormatting>
  <conditionalFormatting sqref="E58">
    <cfRule type="expression" dxfId="25" priority="11">
      <formula>E58=""</formula>
    </cfRule>
  </conditionalFormatting>
  <conditionalFormatting sqref="G18">
    <cfRule type="expression" dxfId="24" priority="10">
      <formula>G18=""</formula>
    </cfRule>
  </conditionalFormatting>
  <conditionalFormatting sqref="G22">
    <cfRule type="expression" dxfId="23" priority="9">
      <formula>G22=""</formula>
    </cfRule>
  </conditionalFormatting>
  <conditionalFormatting sqref="G26">
    <cfRule type="expression" dxfId="22" priority="8">
      <formula>G26=""</formula>
    </cfRule>
  </conditionalFormatting>
  <conditionalFormatting sqref="G34">
    <cfRule type="expression" dxfId="21" priority="7">
      <formula>G34=""</formula>
    </cfRule>
  </conditionalFormatting>
  <conditionalFormatting sqref="G38">
    <cfRule type="expression" dxfId="20" priority="6">
      <formula>G38=""</formula>
    </cfRule>
  </conditionalFormatting>
  <conditionalFormatting sqref="G46">
    <cfRule type="expression" dxfId="19" priority="5">
      <formula>G46=""</formula>
    </cfRule>
  </conditionalFormatting>
  <conditionalFormatting sqref="G50">
    <cfRule type="expression" dxfId="18" priority="4">
      <formula>G50=""</formula>
    </cfRule>
  </conditionalFormatting>
  <conditionalFormatting sqref="G54">
    <cfRule type="expression" dxfId="17" priority="3">
      <formula>G54=""</formula>
    </cfRule>
  </conditionalFormatting>
  <conditionalFormatting sqref="F46">
    <cfRule type="expression" dxfId="16" priority="2">
      <formula>F46=""</formula>
    </cfRule>
  </conditionalFormatting>
  <conditionalFormatting sqref="F54">
    <cfRule type="expression" dxfId="15" priority="1">
      <formula>F54=""</formula>
    </cfRule>
  </conditionalFormatting>
  <dataValidations xWindow="545" yWindow="689"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38 F42 F58 F50 F46 F5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xr:uid="{00000000-0002-0000-0000-00000B000000}"/>
    <dataValidation allowBlank="1" showInputMessage="1" showErrorMessage="1" promptTitle="Výkaz výměr:" prompt="způsob stanovení množství položky, nebo odkaz na příslušnou přílohu dokumentace." sqref="F16 F20 F24 F28 F32 F36 F40 F44 F48 F52 F56 F60"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xr:uid="{00000000-0002-0000-0000-00000D000000}"/>
    <dataValidation type="list" allowBlank="1" showInputMessage="1" showErrorMessage="1" sqref="D14 D18 D22 D26 D30 D34 D38 D42 D46 D50 D54 D58"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45" yWindow="689"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131</v>
      </c>
    </row>
    <row r="38" spans="1:6" x14ac:dyDescent="0.35">
      <c r="B38" t="s">
        <v>133</v>
      </c>
    </row>
    <row r="39" spans="1:6" x14ac:dyDescent="0.35">
      <c r="A39" s="86">
        <v>43425</v>
      </c>
      <c r="B39" t="s">
        <v>134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2" t="s">
        <v>132</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2019-03-08T11:42:14Z</dcterms:modified>
</cp:coreProperties>
</file>